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4"/>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37B3E7A5-D81B-4F49-A88C-3853E7F38047}" xr6:coauthVersionLast="47" xr6:coauthVersionMax="47" xr10:uidLastSave="{00000000-0000-0000-0000-000000000000}"/>
  <bookViews>
    <workbookView xWindow="6440" yWindow="1400" windowWidth="30240" windowHeight="18880" xr2:uid="{00000000-000D-0000-FFFF-FFFF00000000}"/>
  </bookViews>
  <sheets>
    <sheet name="Sheet1" sheetId="1" r:id="rId1"/>
  </sheets>
  <definedNames>
    <definedName name="_xlnm._FilterDatabase" localSheetId="0" hidden="1">Sheet1!$A$1:$J$2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6" i="1" l="1"/>
  <c r="B28" i="1"/>
  <c r="B34" i="1"/>
  <c r="B32" i="1" l="1"/>
  <c r="B37" i="1"/>
  <c r="B38" i="1"/>
  <c r="B24" i="1"/>
  <c r="B23" i="1"/>
</calcChain>
</file>

<file path=xl/sharedStrings.xml><?xml version="1.0" encoding="utf-8"?>
<sst xmlns="http://schemas.openxmlformats.org/spreadsheetml/2006/main" count="161" uniqueCount="79">
  <si>
    <t>Activity</t>
  </si>
  <si>
    <t>production amount</t>
  </si>
  <si>
    <t>reference product</t>
  </si>
  <si>
    <t>type</t>
  </si>
  <si>
    <t>process</t>
  </si>
  <si>
    <t>unit</t>
  </si>
  <si>
    <t>Exchanges</t>
  </si>
  <si>
    <t>name</t>
  </si>
  <si>
    <t>amount</t>
  </si>
  <si>
    <t>location</t>
  </si>
  <si>
    <t>categories</t>
  </si>
  <si>
    <t>comment</t>
  </si>
  <si>
    <t>Ammonia</t>
  </si>
  <si>
    <t>kilogram</t>
  </si>
  <si>
    <t>air::non-urban air or from high stacks</t>
  </si>
  <si>
    <t>biosphere</t>
  </si>
  <si>
    <t>Carbon dioxide, fossil</t>
  </si>
  <si>
    <t>Hydrogen chloride</t>
  </si>
  <si>
    <t>production</t>
  </si>
  <si>
    <t>LHV</t>
  </si>
  <si>
    <t>chemical factory construction, organics</t>
  </si>
  <si>
    <t>RER</t>
  </si>
  <si>
    <t>technosphere</t>
  </si>
  <si>
    <t>Tab J-26</t>
  </si>
  <si>
    <t>chemical factory, organics</t>
  </si>
  <si>
    <t>lime production, milled, packed</t>
  </si>
  <si>
    <t>lime, packed</t>
  </si>
  <si>
    <t>liquid storage tank production, chemicals, organics</t>
  </si>
  <si>
    <t>3.5*8.01e-12 (Tab C-21 and section J.10.2)</t>
  </si>
  <si>
    <t>liquid storage tank, chemicals, organics</t>
  </si>
  <si>
    <t>market for hard coal</t>
  </si>
  <si>
    <t>hard coal</t>
  </si>
  <si>
    <t>market for transport, freight train</t>
  </si>
  <si>
    <t>ton kilometer</t>
  </si>
  <si>
    <t>transport, freight train</t>
  </si>
  <si>
    <t>market group for electricity, medium voltage</t>
  </si>
  <si>
    <t>kilowatt hour</t>
  </si>
  <si>
    <t>electricity, medium voltage</t>
  </si>
  <si>
    <t>transport, freight, inland waterways, barge</t>
  </si>
  <si>
    <t>treatment of hard coal ash, residual material landfill</t>
  </si>
  <si>
    <t>hard coal ash</t>
  </si>
  <si>
    <t>treatment of waste gypsum, inert material landfill</t>
  </si>
  <si>
    <t>waste gypsum</t>
  </si>
  <si>
    <t>Database</t>
  </si>
  <si>
    <t>water production, deionised</t>
  </si>
  <si>
    <t>water, deionised</t>
  </si>
  <si>
    <t>source</t>
  </si>
  <si>
    <t>Originally: Wokaun A, Wilhelm E, Schenler W, Simons A, Bauer C, Bond S, et al. Transition to hydrogen - pathways toward clean transportation. New York: Cambridge University Press; 2011
Updated with: Jiaquan Li, Yi-Ming Wei, Lancui Liu, Xiaoyu Li, Rui Yan, The carbon footprint and cost of coal-based hydrogen production with and without carbon capture and storage technology in China, Journal of Cleaner Production, 2022, https://doi.org/10.1016/j.jclepro.2022.132514.</t>
  </si>
  <si>
    <t>From Wokaun et al., 2011.</t>
  </si>
  <si>
    <t>From Li et al., 2022.</t>
  </si>
  <si>
    <t>market for aluminium oxide, metallurgical</t>
  </si>
  <si>
    <t>aluminium oxide, metallurgical</t>
  </si>
  <si>
    <t>treatment of wastewater, average, capacity 1E9l/year</t>
  </si>
  <si>
    <t>cubic meter</t>
  </si>
  <si>
    <t>wastewater, average</t>
  </si>
  <si>
    <t>From Li et al., 2022. For CCS.</t>
  </si>
  <si>
    <t>RoW</t>
  </si>
  <si>
    <t>market for ammonia, anhydrous, liquid</t>
  </si>
  <si>
    <t>ammonia, anhydrous, liquid</t>
  </si>
  <si>
    <t>nitrogen, liquid</t>
  </si>
  <si>
    <t>market for nitrogen, liquid</t>
  </si>
  <si>
    <t>Volkart et al., 2013</t>
  </si>
  <si>
    <t>Originally in megajoule. LHV: 120 MJ/kg. Originally: Wokaun A, Wilhelm E, Schenler W, Simons A, Bauer C, Bond S, et al. Transition to hydrogen - pathways toward clean transportation. New York: Cambridge University Press; 2011. Updated with: Jiaquan Li, Yi-Ming Wei, Lancui Liu, Xiaoyu Li, Rui Yan, The carbon footprint and cost of coal-based hydrogen production with and without carbon capture and storage technology in China, Journal of Cleaner Production, 2022, https://doi.org/10.1016/j.jclepro.2022.132514. Li et al., 2022, is based on an existing plant in China, and an existing CCS project in China. CO2 transport and storage is from Volkart et al., 2013.</t>
  </si>
  <si>
    <t>Originally 8.99 kg coal/kg H2 in Li et al., 2022, we remove the supply chain losses to match the stoichiometric CO2 emissions of the process, since coal losses are already included in the upstream coal mining and supply datasets.</t>
  </si>
  <si>
    <t>Hydrogen from coal Gasification with CCS</t>
  </si>
  <si>
    <t>hydrogen production, coal gasification, with CCS</t>
  </si>
  <si>
    <t>hydrogen, gaseous, low pressure</t>
  </si>
  <si>
    <t>GLO</t>
  </si>
  <si>
    <t>methanol production, coal gasification</t>
  </si>
  <si>
    <t>methanol</t>
  </si>
  <si>
    <t>carbon dioxide, captured at hydrogen production plant, pre, pipeline 200km, storage 1000m</t>
  </si>
  <si>
    <t>From Li et al., 2022. Electricity for CCS.</t>
  </si>
  <si>
    <t>Water, cooling, unspecified natural origin</t>
  </si>
  <si>
    <t>natural resource::in water</t>
  </si>
  <si>
    <t/>
  </si>
  <si>
    <t xml:space="preserve">From Li et al., 2022. For CCS. </t>
  </si>
  <si>
    <t>From Li et al., 2022. For CCS. Listed as "desalted water".</t>
  </si>
  <si>
    <t>From Li et al., 2022. For CCS. Amount of freshwater consumed per kg CO2 captured for cooling.</t>
  </si>
  <si>
    <t>From Li et al., 2022. For CCS. Treatment of freshwater. Amount of freshwater treated and released back to water per kg CO2 captured. Assumes the equivalent of 600 gallons of water evaporated/t CO2 captured, hence not treated.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</si>
</sst>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5" x14ac:knownFonts="1">
    <font>
      <sz val="11"/>
      <color theme="1"/>
      <name val="Calibri"/>
      <family val="2"/>
      <scheme val="minor"/>
    </font>
    <font>
      <sz val="12"/>
      <color theme="1"/>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2" fillId="0" borderId="0" xfId="0" applyFont="1"/>
    <xf numFmtId="0" fontId="3" fillId="0" borderId="0" xfId="0" applyFont="1"/>
    <xf numFmtId="11" fontId="0" fillId="0" borderId="0" xfId="0" applyNumberFormat="1"/>
    <xf numFmtId="0" fontId="4" fillId="0" borderId="0" xfId="0" applyFont="1"/>
    <xf numFmtId="164" fontId="0" fillId="0" borderId="0" xfId="0" applyNumberFormat="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0"/>
  <sheetViews>
    <sheetView tabSelected="1" topLeftCell="A6" zoomScale="115" zoomScaleNormal="115" workbookViewId="0">
      <selection activeCell="I24" sqref="I24"/>
    </sheetView>
  </sheetViews>
  <sheetFormatPr baseColWidth="10" defaultColWidth="8.83203125" defaultRowHeight="15" x14ac:dyDescent="0.2"/>
  <cols>
    <col min="1" max="1" width="54.5" customWidth="1"/>
    <col min="2" max="2" width="9.1640625" bestFit="1" customWidth="1"/>
    <col min="5" max="5" width="47.1640625" bestFit="1" customWidth="1"/>
    <col min="6" max="6" width="12.83203125" bestFit="1" customWidth="1"/>
    <col min="7" max="7" width="23.6640625" customWidth="1"/>
    <col min="9" max="9" width="27.33203125" customWidth="1"/>
  </cols>
  <sheetData>
    <row r="1" spans="1:8" ht="16" x14ac:dyDescent="0.2">
      <c r="A1" s="1" t="s">
        <v>43</v>
      </c>
      <c r="B1" s="1" t="s">
        <v>64</v>
      </c>
    </row>
    <row r="3" spans="1:8" ht="16" x14ac:dyDescent="0.2">
      <c r="A3" s="1" t="s">
        <v>0</v>
      </c>
      <c r="B3" s="1" t="s">
        <v>65</v>
      </c>
    </row>
    <row r="4" spans="1:8" x14ac:dyDescent="0.2">
      <c r="A4" t="s">
        <v>1</v>
      </c>
      <c r="B4">
        <v>1</v>
      </c>
    </row>
    <row r="5" spans="1:8" ht="16" x14ac:dyDescent="0.2">
      <c r="A5" t="s">
        <v>2</v>
      </c>
      <c r="B5" s="6" t="s">
        <v>66</v>
      </c>
    </row>
    <row r="6" spans="1:8" x14ac:dyDescent="0.2">
      <c r="A6" t="s">
        <v>3</v>
      </c>
      <c r="B6" t="s">
        <v>4</v>
      </c>
    </row>
    <row r="7" spans="1:8" x14ac:dyDescent="0.2">
      <c r="A7" t="s">
        <v>5</v>
      </c>
      <c r="B7" t="s">
        <v>13</v>
      </c>
    </row>
    <row r="8" spans="1:8" x14ac:dyDescent="0.2">
      <c r="A8" t="s">
        <v>9</v>
      </c>
      <c r="B8" t="s">
        <v>56</v>
      </c>
    </row>
    <row r="9" spans="1:8" x14ac:dyDescent="0.2">
      <c r="A9" t="s">
        <v>11</v>
      </c>
      <c r="B9" t="s">
        <v>62</v>
      </c>
    </row>
    <row r="10" spans="1:8" x14ac:dyDescent="0.2">
      <c r="A10" t="s">
        <v>46</v>
      </c>
      <c r="B10" t="s">
        <v>47</v>
      </c>
    </row>
    <row r="11" spans="1:8" ht="16" x14ac:dyDescent="0.2">
      <c r="A11" s="1" t="s">
        <v>6</v>
      </c>
    </row>
    <row r="12" spans="1:8" x14ac:dyDescent="0.2">
      <c r="A12" t="s">
        <v>7</v>
      </c>
      <c r="B12" t="s">
        <v>8</v>
      </c>
      <c r="C12" t="s">
        <v>9</v>
      </c>
      <c r="D12" t="s">
        <v>5</v>
      </c>
      <c r="E12" t="s">
        <v>10</v>
      </c>
      <c r="F12" t="s">
        <v>3</v>
      </c>
      <c r="G12" t="s">
        <v>11</v>
      </c>
      <c r="H12" t="s">
        <v>2</v>
      </c>
    </row>
    <row r="13" spans="1:8" ht="16" x14ac:dyDescent="0.2">
      <c r="A13" s="6" t="s">
        <v>65</v>
      </c>
      <c r="B13">
        <v>1</v>
      </c>
      <c r="C13" t="s">
        <v>56</v>
      </c>
      <c r="D13" t="s">
        <v>13</v>
      </c>
      <c r="F13" t="s">
        <v>18</v>
      </c>
      <c r="G13" t="s">
        <v>19</v>
      </c>
      <c r="H13" s="6" t="s">
        <v>66</v>
      </c>
    </row>
    <row r="17" spans="1:8" x14ac:dyDescent="0.2">
      <c r="A17" t="s">
        <v>20</v>
      </c>
      <c r="B17">
        <v>6.9971999999999994E-10</v>
      </c>
      <c r="C17" t="s">
        <v>56</v>
      </c>
      <c r="D17" t="s">
        <v>5</v>
      </c>
      <c r="F17" t="s">
        <v>22</v>
      </c>
      <c r="G17" t="s">
        <v>23</v>
      </c>
      <c r="H17" t="s">
        <v>24</v>
      </c>
    </row>
    <row r="18" spans="1:8" x14ac:dyDescent="0.2">
      <c r="A18" t="s">
        <v>25</v>
      </c>
      <c r="B18">
        <v>0.16752</v>
      </c>
      <c r="C18" t="s">
        <v>56</v>
      </c>
      <c r="D18" t="s">
        <v>13</v>
      </c>
      <c r="F18" t="s">
        <v>22</v>
      </c>
      <c r="G18" t="s">
        <v>48</v>
      </c>
      <c r="H18" t="s">
        <v>26</v>
      </c>
    </row>
    <row r="19" spans="1:8" x14ac:dyDescent="0.2">
      <c r="A19" t="s">
        <v>27</v>
      </c>
      <c r="B19">
        <v>3.9743999999999998E-9</v>
      </c>
      <c r="C19" t="s">
        <v>56</v>
      </c>
      <c r="D19" t="s">
        <v>5</v>
      </c>
      <c r="F19" t="s">
        <v>22</v>
      </c>
      <c r="G19" t="s">
        <v>28</v>
      </c>
      <c r="H19" t="s">
        <v>29</v>
      </c>
    </row>
    <row r="20" spans="1:8" x14ac:dyDescent="0.2">
      <c r="A20" t="s">
        <v>30</v>
      </c>
      <c r="B20">
        <v>6.7709999999999999</v>
      </c>
      <c r="C20" t="s">
        <v>56</v>
      </c>
      <c r="D20" t="s">
        <v>13</v>
      </c>
      <c r="F20" t="s">
        <v>22</v>
      </c>
      <c r="G20" t="s">
        <v>63</v>
      </c>
      <c r="H20" t="s">
        <v>31</v>
      </c>
    </row>
    <row r="21" spans="1:8" x14ac:dyDescent="0.2">
      <c r="A21" t="s">
        <v>32</v>
      </c>
      <c r="B21">
        <v>1.1397599999999999</v>
      </c>
      <c r="C21" t="s">
        <v>56</v>
      </c>
      <c r="D21" t="s">
        <v>33</v>
      </c>
      <c r="F21" t="s">
        <v>22</v>
      </c>
      <c r="G21" t="s">
        <v>48</v>
      </c>
      <c r="H21" t="s">
        <v>34</v>
      </c>
    </row>
    <row r="22" spans="1:8" x14ac:dyDescent="0.2">
      <c r="A22" t="s">
        <v>35</v>
      </c>
      <c r="B22">
        <v>4.3899999999999997</v>
      </c>
      <c r="C22" t="s">
        <v>67</v>
      </c>
      <c r="D22" t="s">
        <v>36</v>
      </c>
      <c r="F22" t="s">
        <v>22</v>
      </c>
      <c r="G22" t="s">
        <v>49</v>
      </c>
      <c r="H22" t="s">
        <v>37</v>
      </c>
    </row>
    <row r="23" spans="1:8" x14ac:dyDescent="0.2">
      <c r="A23" t="s">
        <v>50</v>
      </c>
      <c r="B23">
        <f>0.98/1000</f>
        <v>9.7999999999999997E-4</v>
      </c>
      <c r="C23" t="s">
        <v>56</v>
      </c>
      <c r="D23" t="s">
        <v>13</v>
      </c>
      <c r="F23" t="s">
        <v>22</v>
      </c>
      <c r="G23" t="s">
        <v>49</v>
      </c>
      <c r="H23" t="s">
        <v>51</v>
      </c>
    </row>
    <row r="24" spans="1:8" x14ac:dyDescent="0.2">
      <c r="A24" t="s">
        <v>68</v>
      </c>
      <c r="B24">
        <f>4.44/1000</f>
        <v>4.4400000000000004E-3</v>
      </c>
      <c r="C24" t="s">
        <v>56</v>
      </c>
      <c r="D24" t="s">
        <v>13</v>
      </c>
      <c r="F24" t="s">
        <v>22</v>
      </c>
      <c r="G24" t="s">
        <v>49</v>
      </c>
      <c r="H24" t="s">
        <v>69</v>
      </c>
    </row>
    <row r="25" spans="1:8" x14ac:dyDescent="0.2">
      <c r="A25" t="s">
        <v>38</v>
      </c>
      <c r="B25">
        <v>0.42432000000000003</v>
      </c>
      <c r="C25" t="s">
        <v>56</v>
      </c>
      <c r="D25" t="s">
        <v>33</v>
      </c>
      <c r="F25" t="s">
        <v>22</v>
      </c>
      <c r="G25" t="s">
        <v>48</v>
      </c>
      <c r="H25" t="s">
        <v>38</v>
      </c>
    </row>
    <row r="26" spans="1:8" x14ac:dyDescent="0.2">
      <c r="A26" t="s">
        <v>39</v>
      </c>
      <c r="B26">
        <v>-0.50531999999999999</v>
      </c>
      <c r="C26" t="s">
        <v>56</v>
      </c>
      <c r="D26" t="s">
        <v>13</v>
      </c>
      <c r="F26" t="s">
        <v>22</v>
      </c>
      <c r="G26" t="s">
        <v>48</v>
      </c>
      <c r="H26" t="s">
        <v>40</v>
      </c>
    </row>
    <row r="27" spans="1:8" x14ac:dyDescent="0.2">
      <c r="A27" t="s">
        <v>41</v>
      </c>
      <c r="B27">
        <v>-0.22847999999999999</v>
      </c>
      <c r="C27" t="s">
        <v>56</v>
      </c>
      <c r="D27" t="s">
        <v>13</v>
      </c>
      <c r="F27" t="s">
        <v>22</v>
      </c>
      <c r="G27" t="s">
        <v>48</v>
      </c>
      <c r="H27" t="s">
        <v>42</v>
      </c>
    </row>
    <row r="28" spans="1:8" x14ac:dyDescent="0.2">
      <c r="A28" t="s">
        <v>52</v>
      </c>
      <c r="B28" s="3">
        <f>(-B35/1000)</f>
        <v>-1.0240000000000001E-2</v>
      </c>
      <c r="C28" t="s">
        <v>56</v>
      </c>
      <c r="D28" t="s">
        <v>53</v>
      </c>
      <c r="F28" t="s">
        <v>22</v>
      </c>
      <c r="G28" t="s">
        <v>55</v>
      </c>
      <c r="H28" t="s">
        <v>54</v>
      </c>
    </row>
    <row r="29" spans="1:8" x14ac:dyDescent="0.2">
      <c r="A29" t="s">
        <v>12</v>
      </c>
      <c r="B29">
        <v>6.9264000000000001E-3</v>
      </c>
      <c r="D29" t="s">
        <v>13</v>
      </c>
      <c r="E29" t="s">
        <v>14</v>
      </c>
      <c r="F29" t="s">
        <v>15</v>
      </c>
      <c r="G29" t="s">
        <v>48</v>
      </c>
    </row>
    <row r="30" spans="1:8" x14ac:dyDescent="0.2">
      <c r="A30" t="s">
        <v>16</v>
      </c>
      <c r="B30">
        <v>2.48</v>
      </c>
      <c r="D30" t="s">
        <v>13</v>
      </c>
      <c r="E30" t="s">
        <v>14</v>
      </c>
      <c r="F30" t="s">
        <v>15</v>
      </c>
      <c r="G30" t="s">
        <v>49</v>
      </c>
    </row>
    <row r="31" spans="1:8" x14ac:dyDescent="0.2">
      <c r="A31" t="s">
        <v>17</v>
      </c>
      <c r="B31">
        <v>1.0375199999999999E-2</v>
      </c>
      <c r="D31" t="s">
        <v>13</v>
      </c>
      <c r="E31" t="s">
        <v>14</v>
      </c>
      <c r="F31" t="s">
        <v>15</v>
      </c>
      <c r="G31" t="s">
        <v>48</v>
      </c>
    </row>
    <row r="32" spans="1:8" x14ac:dyDescent="0.2">
      <c r="A32" t="s">
        <v>70</v>
      </c>
      <c r="B32">
        <f>17.77-B30</f>
        <v>15.29</v>
      </c>
      <c r="C32" t="s">
        <v>21</v>
      </c>
      <c r="D32" t="s">
        <v>13</v>
      </c>
      <c r="F32" t="s">
        <v>22</v>
      </c>
      <c r="G32" t="s">
        <v>61</v>
      </c>
      <c r="H32" t="s">
        <v>70</v>
      </c>
    </row>
    <row r="33" spans="1:9" x14ac:dyDescent="0.2">
      <c r="A33" t="s">
        <v>35</v>
      </c>
      <c r="B33">
        <v>3.36</v>
      </c>
      <c r="C33" t="s">
        <v>67</v>
      </c>
      <c r="D33" t="s">
        <v>36</v>
      </c>
      <c r="F33" t="s">
        <v>22</v>
      </c>
      <c r="G33" t="s">
        <v>71</v>
      </c>
      <c r="H33" t="s">
        <v>37</v>
      </c>
    </row>
    <row r="34" spans="1:9" x14ac:dyDescent="0.2">
      <c r="A34" t="s">
        <v>72</v>
      </c>
      <c r="B34">
        <f>32/1000</f>
        <v>3.2000000000000001E-2</v>
      </c>
      <c r="D34" t="s">
        <v>53</v>
      </c>
      <c r="E34" t="s">
        <v>73</v>
      </c>
      <c r="F34" t="s">
        <v>15</v>
      </c>
      <c r="G34" t="s">
        <v>77</v>
      </c>
      <c r="I34" t="s">
        <v>74</v>
      </c>
    </row>
    <row r="35" spans="1:9" x14ac:dyDescent="0.2">
      <c r="A35" t="s">
        <v>44</v>
      </c>
      <c r="B35">
        <v>10.24</v>
      </c>
      <c r="C35" t="s">
        <v>56</v>
      </c>
      <c r="D35" t="s">
        <v>13</v>
      </c>
      <c r="F35" t="s">
        <v>22</v>
      </c>
      <c r="G35" t="s">
        <v>76</v>
      </c>
      <c r="H35" t="s">
        <v>45</v>
      </c>
    </row>
    <row r="36" spans="1:9" x14ac:dyDescent="0.2">
      <c r="A36" t="s">
        <v>52</v>
      </c>
      <c r="B36" s="5">
        <f>(((B34*1000)+B35-(600*3.78541/1000))/1000)*-1</f>
        <v>-3.9968754000000002E-2</v>
      </c>
      <c r="C36" t="s">
        <v>56</v>
      </c>
      <c r="D36" t="s">
        <v>53</v>
      </c>
      <c r="F36" t="s">
        <v>22</v>
      </c>
      <c r="G36" t="s">
        <v>78</v>
      </c>
      <c r="H36" t="s">
        <v>54</v>
      </c>
    </row>
    <row r="37" spans="1:9" x14ac:dyDescent="0.2">
      <c r="A37" t="s">
        <v>60</v>
      </c>
      <c r="B37">
        <f>0.008*1.2</f>
        <v>9.5999999999999992E-3</v>
      </c>
      <c r="C37" t="s">
        <v>56</v>
      </c>
      <c r="D37" t="s">
        <v>13</v>
      </c>
      <c r="F37" t="s">
        <v>22</v>
      </c>
      <c r="G37" t="s">
        <v>75</v>
      </c>
      <c r="H37" t="s">
        <v>59</v>
      </c>
    </row>
    <row r="38" spans="1:9" x14ac:dyDescent="0.2">
      <c r="A38" t="s">
        <v>57</v>
      </c>
      <c r="B38">
        <f>0.057/1000</f>
        <v>5.7000000000000003E-5</v>
      </c>
      <c r="C38" t="s">
        <v>56</v>
      </c>
      <c r="D38" t="s">
        <v>13</v>
      </c>
      <c r="F38" t="s">
        <v>22</v>
      </c>
      <c r="G38" t="s">
        <v>55</v>
      </c>
      <c r="H38" t="s">
        <v>58</v>
      </c>
    </row>
    <row r="43" spans="1:9" x14ac:dyDescent="0.2">
      <c r="A43" s="4"/>
    </row>
    <row r="44" spans="1:9" x14ac:dyDescent="0.2">
      <c r="A44" s="4"/>
      <c r="B44" s="4"/>
      <c r="C44" s="4"/>
      <c r="D44" s="4"/>
      <c r="E44" s="4"/>
      <c r="F44" s="4"/>
      <c r="G44" s="4"/>
      <c r="H44" s="4"/>
    </row>
    <row r="52" spans="1:2" ht="16" x14ac:dyDescent="0.2">
      <c r="A52" s="1"/>
      <c r="B52" s="4"/>
    </row>
    <row r="60" spans="1:2" ht="16" x14ac:dyDescent="0.2">
      <c r="A60" s="1"/>
    </row>
    <row r="64" spans="1:2" x14ac:dyDescent="0.2">
      <c r="B64" s="5"/>
    </row>
    <row r="65" spans="1:7" x14ac:dyDescent="0.2">
      <c r="B65" s="5"/>
    </row>
    <row r="66" spans="1:7" x14ac:dyDescent="0.2">
      <c r="B66" s="5"/>
    </row>
    <row r="67" spans="1:7" x14ac:dyDescent="0.2">
      <c r="B67" s="5"/>
    </row>
    <row r="68" spans="1:7" x14ac:dyDescent="0.2">
      <c r="B68" s="5"/>
    </row>
    <row r="69" spans="1:7" ht="16" x14ac:dyDescent="0.2">
      <c r="A69" s="2"/>
      <c r="B69" s="5"/>
      <c r="G69" s="2"/>
    </row>
    <row r="70" spans="1:7" x14ac:dyDescent="0.2">
      <c r="B70" s="3"/>
    </row>
  </sheetData>
  <autoFilter ref="A1:J2" xr:uid="{00000000-0001-0000-0000-000000000000}"/>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 Xiaojin</dc:creator>
  <cp:lastModifiedBy>Romain Sacchi</cp:lastModifiedBy>
  <dcterms:created xsi:type="dcterms:W3CDTF">2020-03-26T07:51:53Z</dcterms:created>
  <dcterms:modified xsi:type="dcterms:W3CDTF">2024-06-06T15:08:14Z</dcterms:modified>
</cp:coreProperties>
</file>