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tmp/"/>
    </mc:Choice>
  </mc:AlternateContent>
  <xr:revisionPtr revIDLastSave="0" documentId="8_{22BE1728-5B6C-0E4A-AD59-C1D75AC8947A}" xr6:coauthVersionLast="47" xr6:coauthVersionMax="47" xr10:uidLastSave="{00000000-0000-0000-0000-000000000000}"/>
  <bookViews>
    <workbookView xWindow="280" yWindow="500" windowWidth="28240" windowHeight="16940" xr2:uid="{87B6C8AB-1438-B247-91EA-223B927397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H13" i="1" s="1"/>
  <c r="E19" i="1"/>
  <c r="E18" i="1"/>
  <c r="H3" i="1"/>
  <c r="H4" i="1"/>
  <c r="H5" i="1"/>
  <c r="H6" i="1"/>
  <c r="H7" i="1"/>
  <c r="H2" i="1"/>
  <c r="B18" i="1" s="1"/>
  <c r="C18" i="1" s="1"/>
  <c r="H11" i="1"/>
  <c r="H12" i="1"/>
  <c r="B20" i="1" s="1"/>
  <c r="H14" i="1"/>
  <c r="H15" i="1"/>
  <c r="H10" i="1"/>
  <c r="B19" i="1"/>
  <c r="D18" i="1"/>
  <c r="I4" i="1"/>
  <c r="J4" i="1" s="1"/>
  <c r="F7" i="1"/>
  <c r="F5" i="1"/>
  <c r="F10" i="1"/>
  <c r="F11" i="1"/>
  <c r="F4" i="1"/>
  <c r="J10" i="1"/>
  <c r="I11" i="1"/>
  <c r="J11" i="1" s="1"/>
  <c r="D19" i="1" s="1"/>
  <c r="B23" i="1" l="1"/>
  <c r="B22" i="1"/>
  <c r="B21" i="1"/>
  <c r="C19" i="1"/>
  <c r="C20" i="1" s="1"/>
  <c r="I5" i="1"/>
  <c r="I12" i="1"/>
  <c r="C21" i="1" l="1"/>
  <c r="C22" i="1" s="1"/>
  <c r="J5" i="1"/>
  <c r="I6" i="1"/>
  <c r="I13" i="1"/>
  <c r="J12" i="1"/>
  <c r="D20" i="1" s="1"/>
  <c r="E20" i="1" s="1"/>
  <c r="C23" i="1" l="1"/>
  <c r="I7" i="1"/>
  <c r="J7" i="1" s="1"/>
  <c r="J6" i="1"/>
  <c r="I14" i="1"/>
  <c r="J13" i="1"/>
  <c r="D21" i="1" s="1"/>
  <c r="E21" i="1" s="1"/>
  <c r="I15" i="1" l="1"/>
  <c r="J15" i="1" s="1"/>
  <c r="D23" i="1" s="1"/>
  <c r="E23" i="1" s="1"/>
  <c r="J14" i="1"/>
  <c r="D22" i="1" s="1"/>
  <c r="E22" i="1" s="1"/>
</calcChain>
</file>

<file path=xl/sharedStrings.xml><?xml version="1.0" encoding="utf-8"?>
<sst xmlns="http://schemas.openxmlformats.org/spreadsheetml/2006/main" count="30" uniqueCount="14">
  <si>
    <t>date</t>
    <phoneticPr fontId="1" type="noConversion"/>
  </si>
  <si>
    <t>code</t>
    <phoneticPr fontId="1" type="noConversion"/>
  </si>
  <si>
    <t>side</t>
    <phoneticPr fontId="1" type="noConversion"/>
  </si>
  <si>
    <t>volume</t>
    <phoneticPr fontId="1" type="noConversion"/>
  </si>
  <si>
    <t>price</t>
    <phoneticPr fontId="1" type="noConversion"/>
  </si>
  <si>
    <t>fee</t>
    <phoneticPr fontId="1" type="noConversion"/>
  </si>
  <si>
    <t>002537</t>
    <phoneticPr fontId="1" type="noConversion"/>
  </si>
  <si>
    <t>close</t>
    <phoneticPr fontId="1" type="noConversion"/>
  </si>
  <si>
    <t>mv</t>
    <phoneticPr fontId="1" type="noConversion"/>
  </si>
  <si>
    <t>assets</t>
    <phoneticPr fontId="1" type="noConversion"/>
  </si>
  <si>
    <t>positions</t>
    <phoneticPr fontId="1" type="noConversion"/>
  </si>
  <si>
    <t>cash</t>
    <phoneticPr fontId="1" type="noConversion"/>
  </si>
  <si>
    <t>principal</t>
    <phoneticPr fontId="1" type="noConversion"/>
  </si>
  <si>
    <t>change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</si>
</sst>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1" formatCode="0.00_);[Red]\(0.00\)"/>
  </numFmts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49" fontId="0" fillId="0" borderId="0" xfId="0" applyNumberFormat="1">
      <alignment vertical="center"/>
    </xf>
    <xf numFmtId="11" fontId="0" fillId="0" borderId="0" xfId="0" applyNumberFormat="1">
      <alignment vertical="center"/>
    </xf>
    <xf numFmtId="181" fontId="0" fillId="0" borderId="0" xfId="0" applyNumberFormat="1">
      <alignment vertical="center"/>
    </xf>
    <xf numFmtId="18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4F03-91AB-9047-B6A6-E6E215434C4A}">
  <dimension ref="A1:L23"/>
  <sheetViews>
    <sheetView tabSelected="1" zoomScale="138" zoomScaleNormal="138" workbookViewId="0">
      <selection activeCell="H13" sqref="H13"/>
    </sheetView>
  </sheetViews>
  <sheetFormatPr baseColWidth="10" defaultRowHeight="16"/>
  <cols>
    <col min="2" max="2" width="18.1640625" style="3" customWidth="1"/>
    <col min="3" max="3" width="12.6640625" style="1" bestFit="1" customWidth="1"/>
    <col min="4" max="4" width="14.5" style="1" customWidth="1"/>
    <col min="5" max="5" width="14.1640625" style="1" customWidth="1"/>
    <col min="6" max="6" width="11.1640625" style="1" customWidth="1"/>
    <col min="7" max="9" width="10.83203125" style="1"/>
  </cols>
  <sheetData>
    <row r="1" spans="1:12">
      <c r="A1" t="s">
        <v>0</v>
      </c>
      <c r="B1" s="3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7</v>
      </c>
      <c r="H1" s="1" t="s">
        <v>13</v>
      </c>
      <c r="I1" s="1" t="s">
        <v>10</v>
      </c>
      <c r="J1" s="1" t="s">
        <v>8</v>
      </c>
      <c r="K1" s="1" t="s">
        <v>12</v>
      </c>
      <c r="L1" s="4">
        <v>1000000</v>
      </c>
    </row>
    <row r="2" spans="1:12">
      <c r="A2" s="2">
        <v>44627</v>
      </c>
      <c r="B2" s="3" t="s">
        <v>6</v>
      </c>
      <c r="C2" s="1">
        <v>0</v>
      </c>
      <c r="D2" s="1">
        <v>0</v>
      </c>
      <c r="E2" s="1">
        <v>0</v>
      </c>
      <c r="F2" s="1">
        <v>0</v>
      </c>
      <c r="G2" s="1">
        <v>9.67</v>
      </c>
      <c r="H2" s="1">
        <f>C2*D2*E2+F2</f>
        <v>0</v>
      </c>
      <c r="I2" s="1">
        <v>0</v>
      </c>
      <c r="J2" s="1">
        <v>0</v>
      </c>
    </row>
    <row r="3" spans="1:12">
      <c r="A3" s="2">
        <v>44628</v>
      </c>
      <c r="B3" s="3" t="s">
        <v>6</v>
      </c>
      <c r="C3" s="1">
        <v>0</v>
      </c>
      <c r="D3" s="1">
        <v>0</v>
      </c>
      <c r="E3" s="1">
        <v>0</v>
      </c>
      <c r="F3" s="1">
        <v>0</v>
      </c>
      <c r="G3" s="1">
        <v>9.1199999999999992</v>
      </c>
      <c r="H3" s="1">
        <f t="shared" ref="H3:H7" si="0">C3*D3*E3+F3</f>
        <v>0</v>
      </c>
      <c r="I3" s="1">
        <v>0</v>
      </c>
      <c r="J3" s="1">
        <v>0</v>
      </c>
    </row>
    <row r="4" spans="1:12">
      <c r="A4" s="2">
        <v>44629</v>
      </c>
      <c r="B4" s="3" t="s">
        <v>6</v>
      </c>
      <c r="C4" s="1">
        <v>1</v>
      </c>
      <c r="D4" s="1">
        <v>1000</v>
      </c>
      <c r="E4" s="1">
        <v>8.9499999999999993</v>
      </c>
      <c r="F4" s="1">
        <f>ROUND(D4*E4*0.0001,2)</f>
        <v>0.9</v>
      </c>
      <c r="G4" s="1">
        <v>8.8000000000000007</v>
      </c>
      <c r="H4" s="1">
        <f t="shared" si="0"/>
        <v>8950.9</v>
      </c>
      <c r="I4" s="1">
        <f>D4</f>
        <v>1000</v>
      </c>
      <c r="J4">
        <f>I4*G4</f>
        <v>8800</v>
      </c>
    </row>
    <row r="5" spans="1:12">
      <c r="A5" s="2">
        <v>44630</v>
      </c>
      <c r="B5" s="3" t="s">
        <v>6</v>
      </c>
      <c r="C5" s="1">
        <v>1</v>
      </c>
      <c r="D5" s="1">
        <v>1000</v>
      </c>
      <c r="E5" s="1">
        <v>9.09</v>
      </c>
      <c r="F5" s="1">
        <f>ROUND(D5*E5*0.0001,2)</f>
        <v>0.91</v>
      </c>
      <c r="G5" s="1">
        <v>9.68</v>
      </c>
      <c r="H5" s="1">
        <f t="shared" si="0"/>
        <v>9090.91</v>
      </c>
      <c r="I5" s="1">
        <f>I4+C5*D5</f>
        <v>2000</v>
      </c>
      <c r="J5">
        <f t="shared" ref="J5:J7" si="1">I5*G5</f>
        <v>19360</v>
      </c>
    </row>
    <row r="6" spans="1:12">
      <c r="A6" s="2">
        <v>44631</v>
      </c>
      <c r="B6" s="3" t="s">
        <v>6</v>
      </c>
      <c r="C6" s="1">
        <v>0</v>
      </c>
      <c r="G6" s="1">
        <v>10.1</v>
      </c>
      <c r="H6" s="1">
        <f t="shared" si="0"/>
        <v>0</v>
      </c>
      <c r="I6" s="1">
        <f t="shared" ref="I6:I7" si="2">I5+C6*D6</f>
        <v>2000</v>
      </c>
      <c r="J6">
        <f t="shared" si="1"/>
        <v>20200</v>
      </c>
    </row>
    <row r="7" spans="1:12">
      <c r="A7" s="2">
        <v>44634</v>
      </c>
      <c r="B7" s="3" t="s">
        <v>6</v>
      </c>
      <c r="C7" s="1">
        <v>-1</v>
      </c>
      <c r="D7" s="1">
        <v>1500</v>
      </c>
      <c r="E7" s="1">
        <v>9.94</v>
      </c>
      <c r="F7" s="1">
        <f>ROUND(D7*E7*0.0001,2)</f>
        <v>1.49</v>
      </c>
      <c r="G7" s="1">
        <v>9.56</v>
      </c>
      <c r="H7" s="1">
        <f t="shared" si="0"/>
        <v>-14908.51</v>
      </c>
      <c r="I7" s="1">
        <f t="shared" si="2"/>
        <v>500</v>
      </c>
      <c r="J7">
        <f t="shared" si="1"/>
        <v>4780</v>
      </c>
    </row>
    <row r="8" spans="1:12">
      <c r="A8" s="2"/>
    </row>
    <row r="9" spans="1:12">
      <c r="A9" t="s">
        <v>0</v>
      </c>
      <c r="B9" s="3" t="s">
        <v>1</v>
      </c>
      <c r="C9" s="1" t="s">
        <v>2</v>
      </c>
      <c r="D9" s="1" t="s">
        <v>3</v>
      </c>
      <c r="E9" s="1" t="s">
        <v>4</v>
      </c>
      <c r="F9" s="1" t="s">
        <v>5</v>
      </c>
      <c r="G9" s="1" t="s">
        <v>7</v>
      </c>
      <c r="I9" s="1" t="s">
        <v>10</v>
      </c>
      <c r="J9" s="1" t="s">
        <v>8</v>
      </c>
    </row>
    <row r="10" spans="1:12">
      <c r="A10" s="2">
        <v>44627</v>
      </c>
      <c r="B10" s="3">
        <v>603717</v>
      </c>
      <c r="C10" s="1">
        <v>1</v>
      </c>
      <c r="D10" s="1">
        <v>500</v>
      </c>
      <c r="E10" s="1">
        <v>14.84</v>
      </c>
      <c r="F10" s="1">
        <f>ROUND(D10*E10*0.0001,2)</f>
        <v>0.74</v>
      </c>
      <c r="G10" s="1">
        <v>14.89</v>
      </c>
      <c r="H10" s="1">
        <f>C10*D10*E10+F10</f>
        <v>7420.74</v>
      </c>
      <c r="I10" s="1">
        <v>500</v>
      </c>
      <c r="J10">
        <f>I10*G10</f>
        <v>7445</v>
      </c>
    </row>
    <row r="11" spans="1:12">
      <c r="A11" s="2">
        <v>44628</v>
      </c>
      <c r="B11" s="3">
        <v>603717</v>
      </c>
      <c r="C11" s="1">
        <v>1</v>
      </c>
      <c r="D11" s="1">
        <v>1000</v>
      </c>
      <c r="E11" s="1">
        <v>14.79</v>
      </c>
      <c r="F11" s="1">
        <f>ROUND(D11*E11*0.0001,2)</f>
        <v>1.48</v>
      </c>
      <c r="G11" s="1">
        <v>14.73</v>
      </c>
      <c r="H11" s="1">
        <f t="shared" ref="H11:H15" si="3">C11*D11*E11+F11</f>
        <v>14791.48</v>
      </c>
      <c r="I11" s="1">
        <f>I10+C11*D11</f>
        <v>1500</v>
      </c>
      <c r="J11">
        <f t="shared" ref="J11:J15" si="4">I11*G11</f>
        <v>22095</v>
      </c>
    </row>
    <row r="12" spans="1:12">
      <c r="A12" s="2">
        <v>44629</v>
      </c>
      <c r="B12" s="3">
        <v>603717</v>
      </c>
      <c r="C12" s="1">
        <v>0</v>
      </c>
      <c r="D12" s="1">
        <v>0</v>
      </c>
      <c r="E12" s="1">
        <v>0</v>
      </c>
      <c r="F12" s="1">
        <v>0</v>
      </c>
      <c r="G12" s="1">
        <v>13.7</v>
      </c>
      <c r="H12" s="1">
        <f t="shared" si="3"/>
        <v>0</v>
      </c>
      <c r="I12" s="1">
        <f t="shared" ref="I12:I15" si="5">I11+C12*D12</f>
        <v>1500</v>
      </c>
      <c r="J12">
        <f t="shared" si="4"/>
        <v>20550</v>
      </c>
    </row>
    <row r="13" spans="1:12">
      <c r="A13" s="2">
        <v>44630</v>
      </c>
      <c r="B13" s="3">
        <v>603717</v>
      </c>
      <c r="C13" s="1">
        <v>-1</v>
      </c>
      <c r="D13" s="1">
        <v>1100</v>
      </c>
      <c r="E13" s="1">
        <v>13.57</v>
      </c>
      <c r="F13" s="1">
        <f>ROUND(D13*E13*0.0001,2)</f>
        <v>1.49</v>
      </c>
      <c r="G13" s="1">
        <v>12.33</v>
      </c>
      <c r="H13" s="1">
        <f t="shared" si="3"/>
        <v>-14925.51</v>
      </c>
      <c r="I13" s="1">
        <f t="shared" si="5"/>
        <v>400</v>
      </c>
      <c r="J13">
        <f t="shared" si="4"/>
        <v>4932</v>
      </c>
    </row>
    <row r="14" spans="1:12">
      <c r="A14" s="2">
        <v>44631</v>
      </c>
      <c r="B14" s="3">
        <v>603717</v>
      </c>
      <c r="C14" s="1">
        <v>0</v>
      </c>
      <c r="D14" s="1">
        <v>0</v>
      </c>
      <c r="E14" s="1">
        <v>0</v>
      </c>
      <c r="F14" s="1">
        <v>0</v>
      </c>
      <c r="G14" s="1">
        <v>11.24</v>
      </c>
      <c r="H14" s="1">
        <f t="shared" si="3"/>
        <v>0</v>
      </c>
      <c r="I14" s="1">
        <f t="shared" si="5"/>
        <v>400</v>
      </c>
      <c r="J14">
        <f t="shared" si="4"/>
        <v>4496</v>
      </c>
    </row>
    <row r="15" spans="1:12">
      <c r="A15" s="2">
        <v>44634</v>
      </c>
      <c r="B15" s="3">
        <v>603717</v>
      </c>
      <c r="C15" s="1">
        <v>0</v>
      </c>
      <c r="D15" s="1">
        <v>0</v>
      </c>
      <c r="E15" s="1">
        <v>0</v>
      </c>
      <c r="F15" s="1">
        <v>0</v>
      </c>
      <c r="G15" s="1">
        <v>10.119999999999999</v>
      </c>
      <c r="H15" s="1">
        <f t="shared" si="3"/>
        <v>0</v>
      </c>
      <c r="I15" s="1">
        <f t="shared" si="5"/>
        <v>400</v>
      </c>
      <c r="J15">
        <f t="shared" si="4"/>
        <v>4047.9999999999995</v>
      </c>
    </row>
    <row r="17" spans="1:5">
      <c r="B17" s="3" t="s">
        <v>13</v>
      </c>
      <c r="C17" s="3" t="s">
        <v>11</v>
      </c>
      <c r="D17" s="3" t="s">
        <v>8</v>
      </c>
      <c r="E17" s="1" t="s">
        <v>9</v>
      </c>
    </row>
    <row r="18" spans="1:5">
      <c r="A18" s="2">
        <v>44627</v>
      </c>
      <c r="B18" s="5">
        <f>H2+H10</f>
        <v>7420.74</v>
      </c>
      <c r="C18" s="5">
        <f>$L$1-B18</f>
        <v>992579.26</v>
      </c>
      <c r="D18" s="5">
        <f>J2+J10</f>
        <v>7445</v>
      </c>
      <c r="E18" s="6">
        <f>C18+D18</f>
        <v>1000024.26</v>
      </c>
    </row>
    <row r="19" spans="1:5">
      <c r="A19" s="2">
        <v>44628</v>
      </c>
      <c r="B19" s="5">
        <f t="shared" ref="B19:B23" si="6">H3+H11</f>
        <v>14791.48</v>
      </c>
      <c r="C19" s="5">
        <f>C18-B19</f>
        <v>977787.78</v>
      </c>
      <c r="D19" s="5">
        <f>J3+J11</f>
        <v>22095</v>
      </c>
      <c r="E19" s="6">
        <f t="shared" ref="E19:E23" si="7">C19+D19</f>
        <v>999882.78</v>
      </c>
    </row>
    <row r="20" spans="1:5">
      <c r="A20" s="2">
        <v>44629</v>
      </c>
      <c r="B20" s="5">
        <f t="shared" si="6"/>
        <v>8950.9</v>
      </c>
      <c r="C20" s="5">
        <f t="shared" ref="C20:C23" si="8">C19-B20</f>
        <v>968836.88</v>
      </c>
      <c r="D20" s="5">
        <f>J4+J12</f>
        <v>29350</v>
      </c>
      <c r="E20" s="6">
        <f t="shared" si="7"/>
        <v>998186.88</v>
      </c>
    </row>
    <row r="21" spans="1:5">
      <c r="A21" s="2">
        <v>44630</v>
      </c>
      <c r="B21" s="5">
        <f t="shared" si="6"/>
        <v>-5834.6</v>
      </c>
      <c r="C21" s="5">
        <f t="shared" si="8"/>
        <v>974671.48</v>
      </c>
      <c r="D21" s="5">
        <f>J5+J13</f>
        <v>24292</v>
      </c>
      <c r="E21" s="6">
        <f t="shared" si="7"/>
        <v>998963.48</v>
      </c>
    </row>
    <row r="22" spans="1:5">
      <c r="A22" s="2">
        <v>44631</v>
      </c>
      <c r="B22" s="5">
        <f t="shared" si="6"/>
        <v>0</v>
      </c>
      <c r="C22" s="5">
        <f t="shared" si="8"/>
        <v>974671.48</v>
      </c>
      <c r="D22" s="5">
        <f>J6+J14</f>
        <v>24696</v>
      </c>
      <c r="E22" s="6">
        <f t="shared" si="7"/>
        <v>999367.48</v>
      </c>
    </row>
    <row r="23" spans="1:5">
      <c r="A23" s="2">
        <v>44634</v>
      </c>
      <c r="B23" s="5">
        <f t="shared" si="6"/>
        <v>-14908.51</v>
      </c>
      <c r="C23" s="5">
        <f t="shared" si="8"/>
        <v>989579.99</v>
      </c>
      <c r="D23" s="5">
        <f>J7+J15</f>
        <v>8828</v>
      </c>
      <c r="E23" s="6">
        <f t="shared" si="7"/>
        <v>998407.99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2022-05-29T08:49:43Z</dcterms:created>
  <dcterms:modified xsi:type="dcterms:W3CDTF">2022-05-29T09:42:39Z</dcterms:modified>
</cp:coreProperties>
</file>